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декабрь 2021" sheetId="1" r:id="rId1"/>
    <sheet name="ноябрь 2021" sheetId="2" r:id="rId2"/>
    <sheet name="октябрь 2021" sheetId="3" r:id="rId3"/>
    <sheet name="сентябрь 2021" sheetId="4" r:id="rId4"/>
    <sheet name="август 2021" sheetId="5" r:id="rId5"/>
    <sheet name="июль 2021" sheetId="6" r:id="rId6"/>
    <sheet name="июнь 2021" sheetId="7" r:id="rId7"/>
    <sheet name="май 2021" sheetId="8" r:id="rId8"/>
    <sheet name="апрель 2021" sheetId="9" r:id="rId9"/>
    <sheet name="март 2021" sheetId="10" r:id="rId10"/>
    <sheet name="февраль 2021" sheetId="11" r:id="rId11"/>
    <sheet name="январь 2021" sheetId="12" r:id="rId12"/>
  </sheets>
  <externalReferences>
    <externalReference r:id="rId15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<sst xmlns="http://schemas.openxmlformats.org/spreadsheetml/2006/main" count="552" uniqueCount="25">
  <si>
    <t>Потребители</t>
  </si>
  <si>
    <t>Код строки</t>
  </si>
  <si>
    <t>Объем электрической энергии (мощности) потребителей за отчетный месяц (год), 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</si>
  <si>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</si>
  <si>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</si>
  <si>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</si>
  <si>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</si>
  <si>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</si>
  <si>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</si>
  <si>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</si>
  <si>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</si>
  <si>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</si>
  <si>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</si>
  <si>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</si>
  <si>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</si>
  <si>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</si>
  <si>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</si>
  <si>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</si>
  <si>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</si>
  <si>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</si>
  <si>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</si>
  <si>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</si>
  <si>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</si>
  <si>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</si>
  <si>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Информация об объеме фактического полезного отпуска электроэнергии и мощности, реализуемой по тарифным группам по уровням напряжения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</si>
</sst>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color indexed="63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3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3" fillId="0" borderId="0" xfId="54" applyFont="1" applyBorder="1" applyProtection="1">
      <alignment/>
      <protection/>
    </xf>
    <xf numFmtId="0" fontId="1" fillId="0" borderId="0" xfId="54" applyFont="1" applyBorder="1" applyProtection="1">
      <alignment/>
      <protection/>
    </xf>
    <xf numFmtId="0" fontId="4" fillId="0" borderId="10" xfId="55" applyFont="1" applyFill="1" applyBorder="1" applyAlignment="1" applyProtection="1">
      <alignment vertical="center"/>
      <protection/>
    </xf>
    <xf numFmtId="0" fontId="3" fillId="0" borderId="10" xfId="54" applyFont="1" applyFill="1" applyBorder="1" applyAlignment="1" applyProtection="1">
      <alignment vertical="center"/>
      <protection/>
    </xf>
    <xf numFmtId="49" fontId="6" fillId="0" borderId="0" xfId="52" applyFont="1" applyBorder="1" applyAlignment="1">
      <alignment vertical="center"/>
      <protection/>
    </xf>
    <xf numFmtId="0" fontId="6" fillId="0" borderId="0" xfId="52" applyNumberFormat="1" applyFont="1" applyBorder="1" applyAlignment="1">
      <alignment vertical="center"/>
      <protection/>
    </xf>
    <xf numFmtId="0" fontId="3" fillId="0" borderId="10" xfId="54" applyFont="1" applyBorder="1" applyProtection="1">
      <alignment/>
      <protection/>
    </xf>
    <xf numFmtId="0" fontId="1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3" fillId="0" borderId="0" xfId="54" applyFont="1" applyBorder="1" applyAlignment="1" applyProtection="1">
      <alignment vertical="center"/>
      <protection/>
    </xf>
    <xf numFmtId="49" fontId="3" fillId="0" borderId="11" xfId="52" applyFont="1" applyBorder="1" applyAlignment="1">
      <alignment horizontal="center" vertical="center" wrapText="1"/>
      <protection/>
    </xf>
    <xf numFmtId="49" fontId="3" fillId="0" borderId="12" xfId="52" applyFont="1" applyFill="1" applyBorder="1" applyAlignment="1" applyProtection="1">
      <alignment horizontal="center" vertical="center" wrapText="1"/>
      <protection/>
    </xf>
    <xf numFmtId="49" fontId="6" fillId="0" borderId="13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49" fontId="3" fillId="0" borderId="11" xfId="52" applyFont="1" applyBorder="1" applyAlignment="1">
      <alignment vertical="center" wrapText="1"/>
      <protection/>
    </xf>
    <xf numFmtId="188" fontId="6" fillId="33" borderId="11" xfId="54" applyNumberFormat="1" applyFont="1" applyFill="1" applyBorder="1" applyAlignment="1" applyProtection="1">
      <alignment horizontal="right" vertical="center" wrapText="1"/>
      <protection locked="0"/>
    </xf>
    <xf numFmtId="188" fontId="6" fillId="33" borderId="14" xfId="54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52" applyFont="1" applyBorder="1" applyAlignment="1">
      <alignment vertical="center" wrapText="1"/>
      <protection/>
    </xf>
    <xf numFmtId="188" fontId="6" fillId="33" borderId="11" xfId="54" applyNumberFormat="1" applyFont="1" applyFill="1" applyBorder="1" applyAlignment="1" applyProtection="1">
      <alignment horizontal="right" vertical="center"/>
      <protection locked="0"/>
    </xf>
    <xf numFmtId="188" fontId="6" fillId="33" borderId="14" xfId="54" applyNumberFormat="1" applyFont="1" applyFill="1" applyBorder="1" applyAlignment="1" applyProtection="1">
      <alignment horizontal="right" vertical="center"/>
      <protection locked="0"/>
    </xf>
    <xf numFmtId="188" fontId="6" fillId="33" borderId="11" xfId="54" applyNumberFormat="1" applyFont="1" applyFill="1" applyBorder="1" applyAlignment="1" applyProtection="1">
      <alignment horizontal="right"/>
      <protection locked="0"/>
    </xf>
    <xf numFmtId="188" fontId="6" fillId="33" borderId="14" xfId="54" applyNumberFormat="1" applyFont="1" applyFill="1" applyBorder="1" applyAlignment="1" applyProtection="1">
      <alignment horizontal="right"/>
      <protection locked="0"/>
    </xf>
    <xf numFmtId="49" fontId="3" fillId="0" borderId="12" xfId="52" applyFont="1" applyBorder="1" applyAlignment="1">
      <alignment vertical="center" wrapText="1"/>
      <protection/>
    </xf>
    <xf numFmtId="49" fontId="3" fillId="0" borderId="12" xfId="52" applyFont="1" applyBorder="1" applyAlignment="1">
      <alignment horizontal="center" vertical="center" wrapText="1"/>
      <protection/>
    </xf>
    <xf numFmtId="188" fontId="6" fillId="34" borderId="12" xfId="54" applyNumberFormat="1" applyFont="1" applyFill="1" applyBorder="1" applyAlignment="1" applyProtection="1">
      <alignment horizontal="right" vertical="center"/>
      <protection/>
    </xf>
    <xf numFmtId="188" fontId="6" fillId="34" borderId="13" xfId="54" applyNumberFormat="1" applyFont="1" applyFill="1" applyBorder="1" applyAlignment="1" applyProtection="1">
      <alignment horizontal="right" vertical="center"/>
      <protection/>
    </xf>
    <xf numFmtId="49" fontId="3" fillId="0" borderId="12" xfId="52" applyFont="1" applyBorder="1" applyAlignment="1">
      <alignment vertical="center"/>
      <protection/>
    </xf>
    <xf numFmtId="49" fontId="3" fillId="0" borderId="15" xfId="52" applyFont="1" applyBorder="1" applyAlignment="1">
      <alignment vertical="center"/>
      <protection/>
    </xf>
    <xf numFmtId="188" fontId="3" fillId="33" borderId="11" xfId="54" applyNumberFormat="1" applyFont="1" applyFill="1" applyBorder="1" applyAlignment="1" applyProtection="1">
      <alignment horizontal="right" vertical="center" wrapText="1"/>
      <protection locked="0"/>
    </xf>
    <xf numFmtId="188" fontId="3" fillId="33" borderId="11" xfId="54" applyNumberFormat="1" applyFont="1" applyFill="1" applyBorder="1" applyAlignment="1" applyProtection="1">
      <alignment horizontal="right"/>
      <protection locked="0"/>
    </xf>
    <xf numFmtId="188" fontId="3" fillId="33" borderId="11" xfId="54" applyNumberFormat="1" applyFont="1" applyFill="1" applyBorder="1" applyAlignment="1" applyProtection="1">
      <alignment horizontal="right" vertical="center"/>
      <protection locked="0"/>
    </xf>
    <xf numFmtId="0" fontId="3" fillId="0" borderId="10" xfId="54" applyFont="1" applyBorder="1" applyAlignment="1" applyProtection="1">
      <alignment horizontal="left" vertical="center"/>
      <protection/>
    </xf>
    <xf numFmtId="49" fontId="3" fillId="0" borderId="11" xfId="52" applyFont="1" applyFill="1" applyBorder="1" applyAlignment="1" applyProtection="1">
      <alignment horizontal="center" vertical="center" wrapText="1"/>
      <protection/>
    </xf>
    <xf numFmtId="49" fontId="3" fillId="0" borderId="14" xfId="52" applyFont="1" applyFill="1" applyBorder="1" applyAlignment="1" applyProtection="1">
      <alignment horizontal="center" vertical="center" wrapText="1"/>
      <protection/>
    </xf>
    <xf numFmtId="49" fontId="3" fillId="0" borderId="12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ika.r1156\AppData\Local\Microsoft\Windows\Temporary%20Internet%20Files\OLKA546\&#1092;&#1086;&#1088;&#1084;&#1072;%2046%20%20&#1069;&#1069;%20%20&#1079;&#1072;%20%20&#1103;&#1085;&#1074;&#1072;&#1088;&#1100;%20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ФКП "Завод имени Я.М. Свердлова"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7">
      <selection activeCell="F17" sqref="F17:L49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34"/>
      <c r="G25" s="34"/>
      <c r="H25" s="34"/>
      <c r="I25" s="34"/>
      <c r="J25" s="34"/>
      <c r="K25" s="34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34"/>
      <c r="G26" s="34"/>
      <c r="H26" s="34"/>
      <c r="I26" s="34"/>
      <c r="J26" s="34"/>
      <c r="K26" s="34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34"/>
      <c r="G27" s="34"/>
      <c r="H27" s="34"/>
      <c r="I27" s="34"/>
      <c r="J27" s="34"/>
      <c r="K27" s="34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34"/>
      <c r="G28" s="34"/>
      <c r="H28" s="34"/>
      <c r="I28" s="34"/>
      <c r="J28" s="34"/>
      <c r="K28" s="34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34"/>
      <c r="G29" s="34"/>
      <c r="H29" s="34"/>
      <c r="I29" s="34"/>
      <c r="J29" s="34"/>
      <c r="K29" s="34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34"/>
      <c r="G30" s="34"/>
      <c r="H30" s="34"/>
      <c r="I30" s="34"/>
      <c r="J30" s="34"/>
      <c r="K30" s="34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34"/>
      <c r="G31" s="34"/>
      <c r="H31" s="34"/>
      <c r="I31" s="34"/>
      <c r="J31" s="34"/>
      <c r="K31" s="34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34"/>
      <c r="G32" s="34"/>
      <c r="H32" s="34"/>
      <c r="I32" s="34"/>
      <c r="J32" s="34"/>
      <c r="K32" s="34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34"/>
      <c r="G33" s="34"/>
      <c r="H33" s="34"/>
      <c r="I33" s="34"/>
      <c r="J33" s="34"/>
      <c r="K33" s="34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34"/>
      <c r="G34" s="34"/>
      <c r="H34" s="34"/>
      <c r="I34" s="34"/>
      <c r="J34" s="34"/>
      <c r="K34" s="34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36"/>
      <c r="G35" s="36"/>
      <c r="H35" s="36"/>
      <c r="I35" s="36"/>
      <c r="J35" s="36"/>
      <c r="K35" s="36"/>
      <c r="L35" s="25"/>
    </row>
    <row r="36" spans="3:12" ht="24.75" customHeight="1">
      <c r="C36" s="6"/>
      <c r="D36" s="20" t="s">
        <v>14</v>
      </c>
      <c r="E36" s="16">
        <v>331</v>
      </c>
      <c r="F36" s="35"/>
      <c r="G36" s="35"/>
      <c r="H36" s="35"/>
      <c r="I36" s="35"/>
      <c r="J36" s="35"/>
      <c r="K36" s="35"/>
      <c r="L36" s="27"/>
    </row>
    <row r="37" spans="3:12" ht="24.75" customHeight="1">
      <c r="C37" s="6"/>
      <c r="D37" s="20" t="s">
        <v>15</v>
      </c>
      <c r="E37" s="16">
        <v>341</v>
      </c>
      <c r="F37" s="35"/>
      <c r="G37" s="35"/>
      <c r="H37" s="35"/>
      <c r="I37" s="35"/>
      <c r="J37" s="35"/>
      <c r="K37" s="35"/>
      <c r="L37" s="27"/>
    </row>
    <row r="38" spans="3:12" ht="24.75" customHeight="1">
      <c r="C38" s="6"/>
      <c r="D38" s="23" t="s">
        <v>16</v>
      </c>
      <c r="E38" s="16">
        <v>351</v>
      </c>
      <c r="F38" s="35"/>
      <c r="G38" s="35"/>
      <c r="H38" s="35"/>
      <c r="I38" s="35"/>
      <c r="J38" s="35"/>
      <c r="K38" s="35"/>
      <c r="L38" s="27"/>
    </row>
    <row r="39" spans="3:12" ht="24.75" customHeight="1">
      <c r="C39" s="6"/>
      <c r="D39" s="20" t="s">
        <v>17</v>
      </c>
      <c r="E39" s="16">
        <v>361</v>
      </c>
      <c r="F39" s="35"/>
      <c r="G39" s="35"/>
      <c r="H39" s="35"/>
      <c r="I39" s="35"/>
      <c r="J39" s="35"/>
      <c r="K39" s="35"/>
      <c r="L39" s="27"/>
    </row>
    <row r="40" spans="3:12" ht="24.75" customHeight="1">
      <c r="C40" s="6"/>
      <c r="D40" s="20" t="s">
        <v>18</v>
      </c>
      <c r="E40" s="16">
        <v>371</v>
      </c>
      <c r="F40" s="35"/>
      <c r="G40" s="35"/>
      <c r="H40" s="35"/>
      <c r="I40" s="35"/>
      <c r="J40" s="35"/>
      <c r="K40" s="35"/>
      <c r="L40" s="27"/>
    </row>
    <row r="41" spans="3:12" ht="36" customHeight="1">
      <c r="C41" s="6"/>
      <c r="D41" s="20" t="s">
        <v>21</v>
      </c>
      <c r="E41" s="16">
        <v>400</v>
      </c>
      <c r="F41" s="35"/>
      <c r="G41" s="35"/>
      <c r="H41" s="35"/>
      <c r="I41" s="35"/>
      <c r="J41" s="35"/>
      <c r="K41" s="35"/>
      <c r="L41" s="27"/>
    </row>
    <row r="42" spans="3:12" ht="24.75" customHeight="1">
      <c r="C42" s="6"/>
      <c r="D42" s="20" t="s">
        <v>12</v>
      </c>
      <c r="E42" s="16">
        <v>411</v>
      </c>
      <c r="F42" s="35"/>
      <c r="G42" s="35"/>
      <c r="H42" s="35"/>
      <c r="I42" s="35"/>
      <c r="J42" s="35"/>
      <c r="K42" s="35"/>
      <c r="L42" s="27"/>
    </row>
    <row r="43" spans="3:12" ht="24.75" customHeight="1">
      <c r="C43" s="6"/>
      <c r="D43" s="20" t="s">
        <v>13</v>
      </c>
      <c r="E43" s="16">
        <v>421</v>
      </c>
      <c r="F43" s="35"/>
      <c r="G43" s="35"/>
      <c r="H43" s="35"/>
      <c r="I43" s="35"/>
      <c r="J43" s="35"/>
      <c r="K43" s="35"/>
      <c r="L43" s="27"/>
    </row>
    <row r="44" spans="3:12" ht="24.75" customHeight="1">
      <c r="C44" s="6"/>
      <c r="D44" s="20" t="s">
        <v>14</v>
      </c>
      <c r="E44" s="16">
        <v>431</v>
      </c>
      <c r="F44" s="35"/>
      <c r="G44" s="35"/>
      <c r="H44" s="35"/>
      <c r="I44" s="35"/>
      <c r="J44" s="35"/>
      <c r="K44" s="35"/>
      <c r="L44" s="27"/>
    </row>
    <row r="45" spans="3:12" ht="24.75" customHeight="1">
      <c r="C45" s="6"/>
      <c r="D45" s="20" t="s">
        <v>15</v>
      </c>
      <c r="E45" s="16">
        <v>441</v>
      </c>
      <c r="F45" s="35"/>
      <c r="G45" s="35"/>
      <c r="H45" s="35"/>
      <c r="I45" s="35"/>
      <c r="J45" s="35"/>
      <c r="K45" s="35"/>
      <c r="L45" s="27"/>
    </row>
    <row r="46" spans="3:12" ht="24.75" customHeight="1">
      <c r="C46" s="6"/>
      <c r="D46" s="23" t="s">
        <v>16</v>
      </c>
      <c r="E46" s="16">
        <v>451</v>
      </c>
      <c r="F46" s="35"/>
      <c r="G46" s="35"/>
      <c r="H46" s="35"/>
      <c r="I46" s="35"/>
      <c r="J46" s="35"/>
      <c r="K46" s="35"/>
      <c r="L46" s="27"/>
    </row>
    <row r="47" spans="3:12" ht="24.75" customHeight="1">
      <c r="C47" s="6"/>
      <c r="D47" s="20" t="s">
        <v>17</v>
      </c>
      <c r="E47" s="16">
        <v>461</v>
      </c>
      <c r="F47" s="35"/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35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35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0</v>
      </c>
      <c r="G50" s="30">
        <f aca="true" t="shared" si="0" ref="G50:L50">SUM(G18:G24)+SUM(G26:G32)+SUM(G34:G40)+SUM(G42:G48)</f>
        <v>0</v>
      </c>
      <c r="H50" s="30">
        <f t="shared" si="0"/>
        <v>0</v>
      </c>
      <c r="I50" s="30">
        <f t="shared" si="0"/>
        <v>0</v>
      </c>
      <c r="J50" s="30">
        <f t="shared" si="0"/>
        <v>0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0"/>
  <sheetViews>
    <sheetView zoomScalePageLayoutView="0" workbookViewId="0" topLeftCell="C31">
      <selection activeCell="J37" sqref="J37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756.625</v>
      </c>
      <c r="G25" s="21">
        <f>G26</f>
        <v>58.44</v>
      </c>
      <c r="H25" s="21"/>
      <c r="I25" s="21">
        <f>I26+I29</f>
        <v>698.185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415.825</v>
      </c>
      <c r="G26" s="21">
        <v>58.44</v>
      </c>
      <c r="H26" s="21"/>
      <c r="I26" s="21">
        <v>357.385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340.8</v>
      </c>
      <c r="G29" s="21"/>
      <c r="H29" s="21"/>
      <c r="I29" s="21">
        <v>340.8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1871.4279999999999</v>
      </c>
      <c r="G33" s="21">
        <f>G37</f>
        <v>169.2</v>
      </c>
      <c r="H33" s="21"/>
      <c r="I33" s="21">
        <f>I34+I37+I39</f>
        <v>1362.0069999999998</v>
      </c>
      <c r="J33" s="21">
        <f>J34+J37+J39</f>
        <v>340.221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453.865</v>
      </c>
      <c r="G34" s="21"/>
      <c r="H34" s="21"/>
      <c r="I34" s="21">
        <v>453.865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1191.5739999999998</v>
      </c>
      <c r="G37" s="26">
        <v>169.2</v>
      </c>
      <c r="H37" s="26"/>
      <c r="I37" s="26">
        <v>865.478</v>
      </c>
      <c r="J37" s="26">
        <v>156.896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225.98899999999998</v>
      </c>
      <c r="G39" s="26"/>
      <c r="H39" s="26"/>
      <c r="I39" s="26">
        <v>42.664</v>
      </c>
      <c r="J39" s="26">
        <v>183.325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2628.053</v>
      </c>
      <c r="G50" s="30">
        <f aca="true" t="shared" si="0" ref="G50:L50">SUM(G18:G24)+SUM(G26:G32)+SUM(G34:G40)+SUM(G42:G48)</f>
        <v>227.64</v>
      </c>
      <c r="H50" s="30">
        <f t="shared" si="0"/>
        <v>0</v>
      </c>
      <c r="I50" s="30">
        <f t="shared" si="0"/>
        <v>2060.192</v>
      </c>
      <c r="J50" s="30">
        <f>J41+J33</f>
        <v>340.221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25">
      <selection activeCell="J39" sqref="J39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759.6890000000001</v>
      </c>
      <c r="G25" s="21">
        <f>G26</f>
        <v>66.168</v>
      </c>
      <c r="H25" s="21"/>
      <c r="I25" s="21">
        <f>I26+I29</f>
        <v>693.521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447.689</v>
      </c>
      <c r="G26" s="21">
        <v>66.168</v>
      </c>
      <c r="H26" s="21"/>
      <c r="I26" s="21">
        <v>381.521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312</v>
      </c>
      <c r="G29" s="21"/>
      <c r="H29" s="21"/>
      <c r="I29" s="21">
        <v>312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1959.403</v>
      </c>
      <c r="G33" s="21">
        <f>G37</f>
        <v>213.948</v>
      </c>
      <c r="H33" s="21"/>
      <c r="I33" s="21">
        <f>I34+I37+I39</f>
        <v>1368.274</v>
      </c>
      <c r="J33" s="21">
        <f>J34+J37+J39</f>
        <v>377.181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460.481</v>
      </c>
      <c r="G34" s="21"/>
      <c r="H34" s="21"/>
      <c r="I34" s="21">
        <v>460.481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1258.651</v>
      </c>
      <c r="G37" s="26">
        <v>213.948</v>
      </c>
      <c r="H37" s="26"/>
      <c r="I37" s="26">
        <v>868.996</v>
      </c>
      <c r="J37" s="26">
        <v>175.707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240.271</v>
      </c>
      <c r="G39" s="26"/>
      <c r="H39" s="26"/>
      <c r="I39" s="26">
        <v>38.797</v>
      </c>
      <c r="J39" s="26">
        <v>201.474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2719.092</v>
      </c>
      <c r="G50" s="30">
        <f aca="true" t="shared" si="0" ref="G50:L50">SUM(G18:G24)+SUM(G26:G32)+SUM(G34:G40)+SUM(G42:G48)</f>
        <v>280.116</v>
      </c>
      <c r="H50" s="30">
        <f t="shared" si="0"/>
        <v>0</v>
      </c>
      <c r="I50" s="30">
        <f t="shared" si="0"/>
        <v>2061.795</v>
      </c>
      <c r="J50" s="30">
        <f>J41+J33</f>
        <v>377.181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22">
      <selection activeCell="J39" sqref="J39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763.856</v>
      </c>
      <c r="G25" s="21">
        <f>G26</f>
        <v>44.52</v>
      </c>
      <c r="H25" s="21"/>
      <c r="I25" s="21">
        <f>I26+I29</f>
        <v>719.336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435.056</v>
      </c>
      <c r="G26" s="21">
        <v>44.52</v>
      </c>
      <c r="H26" s="21"/>
      <c r="I26" s="21">
        <v>390.536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328.8</v>
      </c>
      <c r="G29" s="21"/>
      <c r="H29" s="21"/>
      <c r="I29" s="21">
        <v>328.8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1839.286</v>
      </c>
      <c r="G33" s="21">
        <f>G37</f>
        <v>190.8</v>
      </c>
      <c r="H33" s="21"/>
      <c r="I33" s="21">
        <f>I34+I37+I39</f>
        <v>1306.296</v>
      </c>
      <c r="J33" s="21">
        <f>J34+J37+J39</f>
        <v>342.19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453.699</v>
      </c>
      <c r="G34" s="21"/>
      <c r="H34" s="21"/>
      <c r="I34" s="21">
        <v>453.699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1188.291</v>
      </c>
      <c r="G37" s="26">
        <v>190.8</v>
      </c>
      <c r="H37" s="26"/>
      <c r="I37" s="26">
        <v>839.168</v>
      </c>
      <c r="J37" s="26">
        <v>158.323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197.296</v>
      </c>
      <c r="G39" s="26"/>
      <c r="H39" s="26"/>
      <c r="I39" s="26">
        <v>13.429</v>
      </c>
      <c r="J39" s="26">
        <v>183.867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2603.142</v>
      </c>
      <c r="G50" s="30">
        <f aca="true" t="shared" si="0" ref="G50:L50">SUM(G18:G24)+SUM(G26:G32)+SUM(G34:G40)+SUM(G42:G48)</f>
        <v>235.32000000000002</v>
      </c>
      <c r="H50" s="30">
        <f t="shared" si="0"/>
        <v>0</v>
      </c>
      <c r="I50" s="30">
        <f t="shared" si="0"/>
        <v>2025.632</v>
      </c>
      <c r="J50" s="30">
        <f>J41+J33</f>
        <v>342.19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43">
      <selection activeCell="F17" sqref="F17:L49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34"/>
      <c r="G25" s="34"/>
      <c r="H25" s="34"/>
      <c r="I25" s="34"/>
      <c r="J25" s="34"/>
      <c r="K25" s="34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34"/>
      <c r="G26" s="34"/>
      <c r="H26" s="34"/>
      <c r="I26" s="34"/>
      <c r="J26" s="34"/>
      <c r="K26" s="34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34"/>
      <c r="G27" s="34"/>
      <c r="H27" s="34"/>
      <c r="I27" s="34"/>
      <c r="J27" s="34"/>
      <c r="K27" s="34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34"/>
      <c r="G28" s="34"/>
      <c r="H28" s="34"/>
      <c r="I28" s="34"/>
      <c r="J28" s="34"/>
      <c r="K28" s="34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34"/>
      <c r="G29" s="34"/>
      <c r="H29" s="34"/>
      <c r="I29" s="34"/>
      <c r="J29" s="34"/>
      <c r="K29" s="34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34"/>
      <c r="G30" s="34"/>
      <c r="H30" s="34"/>
      <c r="I30" s="34"/>
      <c r="J30" s="34"/>
      <c r="K30" s="34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34"/>
      <c r="G31" s="34"/>
      <c r="H31" s="34"/>
      <c r="I31" s="34"/>
      <c r="J31" s="34"/>
      <c r="K31" s="34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34"/>
      <c r="G32" s="34"/>
      <c r="H32" s="34"/>
      <c r="I32" s="34"/>
      <c r="J32" s="34"/>
      <c r="K32" s="34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34"/>
      <c r="G33" s="34"/>
      <c r="H33" s="34"/>
      <c r="I33" s="34"/>
      <c r="J33" s="34"/>
      <c r="K33" s="34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34"/>
      <c r="G34" s="34"/>
      <c r="H34" s="34"/>
      <c r="I34" s="34"/>
      <c r="J34" s="34"/>
      <c r="K34" s="34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36"/>
      <c r="G35" s="36"/>
      <c r="H35" s="36"/>
      <c r="I35" s="36"/>
      <c r="J35" s="36"/>
      <c r="K35" s="36"/>
      <c r="L35" s="25"/>
    </row>
    <row r="36" spans="3:12" ht="24.75" customHeight="1">
      <c r="C36" s="6"/>
      <c r="D36" s="20" t="s">
        <v>14</v>
      </c>
      <c r="E36" s="16">
        <v>331</v>
      </c>
      <c r="F36" s="35"/>
      <c r="G36" s="35"/>
      <c r="H36" s="35"/>
      <c r="I36" s="35"/>
      <c r="J36" s="35"/>
      <c r="K36" s="35"/>
      <c r="L36" s="27"/>
    </row>
    <row r="37" spans="3:12" ht="24.75" customHeight="1">
      <c r="C37" s="6"/>
      <c r="D37" s="20" t="s">
        <v>15</v>
      </c>
      <c r="E37" s="16">
        <v>341</v>
      </c>
      <c r="F37" s="35"/>
      <c r="G37" s="35"/>
      <c r="H37" s="35"/>
      <c r="I37" s="35"/>
      <c r="J37" s="35"/>
      <c r="K37" s="35"/>
      <c r="L37" s="27"/>
    </row>
    <row r="38" spans="3:12" ht="24.75" customHeight="1">
      <c r="C38" s="6"/>
      <c r="D38" s="23" t="s">
        <v>16</v>
      </c>
      <c r="E38" s="16">
        <v>351</v>
      </c>
      <c r="F38" s="35"/>
      <c r="G38" s="35"/>
      <c r="H38" s="35"/>
      <c r="I38" s="35"/>
      <c r="J38" s="35"/>
      <c r="K38" s="35"/>
      <c r="L38" s="27"/>
    </row>
    <row r="39" spans="3:12" ht="24.75" customHeight="1">
      <c r="C39" s="6"/>
      <c r="D39" s="20" t="s">
        <v>17</v>
      </c>
      <c r="E39" s="16">
        <v>361</v>
      </c>
      <c r="F39" s="35"/>
      <c r="G39" s="35"/>
      <c r="H39" s="35"/>
      <c r="I39" s="35"/>
      <c r="J39" s="35"/>
      <c r="K39" s="35"/>
      <c r="L39" s="27"/>
    </row>
    <row r="40" spans="3:12" ht="24.75" customHeight="1">
      <c r="C40" s="6"/>
      <c r="D40" s="20" t="s">
        <v>18</v>
      </c>
      <c r="E40" s="16">
        <v>371</v>
      </c>
      <c r="F40" s="35"/>
      <c r="G40" s="35"/>
      <c r="H40" s="35"/>
      <c r="I40" s="35"/>
      <c r="J40" s="35"/>
      <c r="K40" s="35"/>
      <c r="L40" s="27"/>
    </row>
    <row r="41" spans="3:12" ht="36" customHeight="1">
      <c r="C41" s="6"/>
      <c r="D41" s="20" t="s">
        <v>21</v>
      </c>
      <c r="E41" s="16">
        <v>400</v>
      </c>
      <c r="F41" s="35"/>
      <c r="G41" s="35"/>
      <c r="H41" s="35"/>
      <c r="I41" s="35"/>
      <c r="J41" s="35"/>
      <c r="K41" s="35"/>
      <c r="L41" s="27"/>
    </row>
    <row r="42" spans="3:12" ht="24.75" customHeight="1">
      <c r="C42" s="6"/>
      <c r="D42" s="20" t="s">
        <v>12</v>
      </c>
      <c r="E42" s="16">
        <v>411</v>
      </c>
      <c r="F42" s="35"/>
      <c r="G42" s="35"/>
      <c r="H42" s="35"/>
      <c r="I42" s="35"/>
      <c r="J42" s="35"/>
      <c r="K42" s="35"/>
      <c r="L42" s="27"/>
    </row>
    <row r="43" spans="3:12" ht="24.75" customHeight="1">
      <c r="C43" s="6"/>
      <c r="D43" s="20" t="s">
        <v>13</v>
      </c>
      <c r="E43" s="16">
        <v>421</v>
      </c>
      <c r="F43" s="35"/>
      <c r="G43" s="35"/>
      <c r="H43" s="35"/>
      <c r="I43" s="35"/>
      <c r="J43" s="35"/>
      <c r="K43" s="35"/>
      <c r="L43" s="27"/>
    </row>
    <row r="44" spans="3:12" ht="24.75" customHeight="1">
      <c r="C44" s="6"/>
      <c r="D44" s="20" t="s">
        <v>14</v>
      </c>
      <c r="E44" s="16">
        <v>431</v>
      </c>
      <c r="F44" s="35"/>
      <c r="G44" s="35"/>
      <c r="H44" s="35"/>
      <c r="I44" s="35"/>
      <c r="J44" s="35"/>
      <c r="K44" s="35"/>
      <c r="L44" s="27"/>
    </row>
    <row r="45" spans="3:12" ht="24.75" customHeight="1">
      <c r="C45" s="6"/>
      <c r="D45" s="20" t="s">
        <v>15</v>
      </c>
      <c r="E45" s="16">
        <v>441</v>
      </c>
      <c r="F45" s="35"/>
      <c r="G45" s="35"/>
      <c r="H45" s="35"/>
      <c r="I45" s="35"/>
      <c r="J45" s="35"/>
      <c r="K45" s="35"/>
      <c r="L45" s="27"/>
    </row>
    <row r="46" spans="3:12" ht="24.75" customHeight="1">
      <c r="C46" s="6"/>
      <c r="D46" s="23" t="s">
        <v>16</v>
      </c>
      <c r="E46" s="16">
        <v>451</v>
      </c>
      <c r="F46" s="35"/>
      <c r="G46" s="35"/>
      <c r="H46" s="35"/>
      <c r="I46" s="35"/>
      <c r="J46" s="35"/>
      <c r="K46" s="35"/>
      <c r="L46" s="27"/>
    </row>
    <row r="47" spans="3:12" ht="24.75" customHeight="1">
      <c r="C47" s="6"/>
      <c r="D47" s="20" t="s">
        <v>17</v>
      </c>
      <c r="E47" s="16">
        <v>461</v>
      </c>
      <c r="F47" s="35"/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35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35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0</v>
      </c>
      <c r="G50" s="30">
        <f aca="true" t="shared" si="0" ref="G50:L50">SUM(G18:G24)+SUM(G26:G32)+SUM(G34:G40)+SUM(G42:G48)</f>
        <v>0</v>
      </c>
      <c r="H50" s="30">
        <f t="shared" si="0"/>
        <v>0</v>
      </c>
      <c r="I50" s="30">
        <f t="shared" si="0"/>
        <v>0</v>
      </c>
      <c r="J50" s="30">
        <f t="shared" si="0"/>
        <v>0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7">
      <selection activeCell="F17" sqref="F17:L49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34"/>
      <c r="G25" s="34"/>
      <c r="H25" s="34"/>
      <c r="I25" s="34"/>
      <c r="J25" s="34"/>
      <c r="K25" s="34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34"/>
      <c r="G26" s="34"/>
      <c r="H26" s="34"/>
      <c r="I26" s="34"/>
      <c r="J26" s="34"/>
      <c r="K26" s="34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34"/>
      <c r="G27" s="34"/>
      <c r="H27" s="34"/>
      <c r="I27" s="34"/>
      <c r="J27" s="34"/>
      <c r="K27" s="34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34"/>
      <c r="G28" s="34"/>
      <c r="H28" s="34"/>
      <c r="I28" s="34"/>
      <c r="J28" s="34"/>
      <c r="K28" s="34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34"/>
      <c r="G29" s="34"/>
      <c r="H29" s="34"/>
      <c r="I29" s="34"/>
      <c r="J29" s="34"/>
      <c r="K29" s="34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34"/>
      <c r="G30" s="34"/>
      <c r="H30" s="34"/>
      <c r="I30" s="34"/>
      <c r="J30" s="34"/>
      <c r="K30" s="34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34"/>
      <c r="G31" s="34"/>
      <c r="H31" s="34"/>
      <c r="I31" s="34"/>
      <c r="J31" s="34"/>
      <c r="K31" s="34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34"/>
      <c r="G32" s="34"/>
      <c r="H32" s="34"/>
      <c r="I32" s="34"/>
      <c r="J32" s="34"/>
      <c r="K32" s="34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34"/>
      <c r="G33" s="34"/>
      <c r="H33" s="34"/>
      <c r="I33" s="34"/>
      <c r="J33" s="34"/>
      <c r="K33" s="34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34"/>
      <c r="G34" s="34"/>
      <c r="H34" s="34"/>
      <c r="I34" s="34"/>
      <c r="J34" s="34"/>
      <c r="K34" s="34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36"/>
      <c r="G35" s="36"/>
      <c r="H35" s="36"/>
      <c r="I35" s="36"/>
      <c r="J35" s="36"/>
      <c r="K35" s="36"/>
      <c r="L35" s="25"/>
    </row>
    <row r="36" spans="3:12" ht="24.75" customHeight="1">
      <c r="C36" s="6"/>
      <c r="D36" s="20" t="s">
        <v>14</v>
      </c>
      <c r="E36" s="16">
        <v>331</v>
      </c>
      <c r="F36" s="35"/>
      <c r="G36" s="35"/>
      <c r="H36" s="35"/>
      <c r="I36" s="35"/>
      <c r="J36" s="35"/>
      <c r="K36" s="35"/>
      <c r="L36" s="27"/>
    </row>
    <row r="37" spans="3:12" ht="24.75" customHeight="1">
      <c r="C37" s="6"/>
      <c r="D37" s="20" t="s">
        <v>15</v>
      </c>
      <c r="E37" s="16">
        <v>341</v>
      </c>
      <c r="F37" s="35"/>
      <c r="G37" s="35"/>
      <c r="H37" s="35"/>
      <c r="I37" s="35"/>
      <c r="J37" s="35"/>
      <c r="K37" s="35"/>
      <c r="L37" s="27"/>
    </row>
    <row r="38" spans="3:12" ht="24.75" customHeight="1">
      <c r="C38" s="6"/>
      <c r="D38" s="23" t="s">
        <v>16</v>
      </c>
      <c r="E38" s="16">
        <v>351</v>
      </c>
      <c r="F38" s="35"/>
      <c r="G38" s="35"/>
      <c r="H38" s="35"/>
      <c r="I38" s="35"/>
      <c r="J38" s="35"/>
      <c r="K38" s="35"/>
      <c r="L38" s="27"/>
    </row>
    <row r="39" spans="3:12" ht="24.75" customHeight="1">
      <c r="C39" s="6"/>
      <c r="D39" s="20" t="s">
        <v>17</v>
      </c>
      <c r="E39" s="16">
        <v>361</v>
      </c>
      <c r="F39" s="35"/>
      <c r="G39" s="35"/>
      <c r="H39" s="35"/>
      <c r="I39" s="35"/>
      <c r="J39" s="35"/>
      <c r="K39" s="35"/>
      <c r="L39" s="27"/>
    </row>
    <row r="40" spans="3:12" ht="24.75" customHeight="1">
      <c r="C40" s="6"/>
      <c r="D40" s="20" t="s">
        <v>18</v>
      </c>
      <c r="E40" s="16">
        <v>371</v>
      </c>
      <c r="F40" s="35"/>
      <c r="G40" s="35"/>
      <c r="H40" s="35"/>
      <c r="I40" s="35"/>
      <c r="J40" s="35"/>
      <c r="K40" s="35"/>
      <c r="L40" s="27"/>
    </row>
    <row r="41" spans="3:12" ht="36" customHeight="1">
      <c r="C41" s="6"/>
      <c r="D41" s="20" t="s">
        <v>21</v>
      </c>
      <c r="E41" s="16">
        <v>400</v>
      </c>
      <c r="F41" s="35"/>
      <c r="G41" s="35"/>
      <c r="H41" s="35"/>
      <c r="I41" s="35"/>
      <c r="J41" s="35"/>
      <c r="K41" s="35"/>
      <c r="L41" s="27"/>
    </row>
    <row r="42" spans="3:12" ht="24.75" customHeight="1">
      <c r="C42" s="6"/>
      <c r="D42" s="20" t="s">
        <v>12</v>
      </c>
      <c r="E42" s="16">
        <v>411</v>
      </c>
      <c r="F42" s="35"/>
      <c r="G42" s="35"/>
      <c r="H42" s="35"/>
      <c r="I42" s="35"/>
      <c r="J42" s="35"/>
      <c r="K42" s="35"/>
      <c r="L42" s="27"/>
    </row>
    <row r="43" spans="3:12" ht="24.75" customHeight="1">
      <c r="C43" s="6"/>
      <c r="D43" s="20" t="s">
        <v>13</v>
      </c>
      <c r="E43" s="16">
        <v>421</v>
      </c>
      <c r="F43" s="35"/>
      <c r="G43" s="35"/>
      <c r="H43" s="35"/>
      <c r="I43" s="35"/>
      <c r="J43" s="35"/>
      <c r="K43" s="35"/>
      <c r="L43" s="27"/>
    </row>
    <row r="44" spans="3:12" ht="24.75" customHeight="1">
      <c r="C44" s="6"/>
      <c r="D44" s="20" t="s">
        <v>14</v>
      </c>
      <c r="E44" s="16">
        <v>431</v>
      </c>
      <c r="F44" s="35"/>
      <c r="G44" s="35"/>
      <c r="H44" s="35"/>
      <c r="I44" s="35"/>
      <c r="J44" s="35"/>
      <c r="K44" s="35"/>
      <c r="L44" s="27"/>
    </row>
    <row r="45" spans="3:12" ht="24.75" customHeight="1">
      <c r="C45" s="6"/>
      <c r="D45" s="20" t="s">
        <v>15</v>
      </c>
      <c r="E45" s="16">
        <v>441</v>
      </c>
      <c r="F45" s="35"/>
      <c r="G45" s="35"/>
      <c r="H45" s="35"/>
      <c r="I45" s="35"/>
      <c r="J45" s="35"/>
      <c r="K45" s="35"/>
      <c r="L45" s="27"/>
    </row>
    <row r="46" spans="3:12" ht="24.75" customHeight="1">
      <c r="C46" s="6"/>
      <c r="D46" s="23" t="s">
        <v>16</v>
      </c>
      <c r="E46" s="16">
        <v>451</v>
      </c>
      <c r="F46" s="35"/>
      <c r="G46" s="35"/>
      <c r="H46" s="35"/>
      <c r="I46" s="35"/>
      <c r="J46" s="35"/>
      <c r="K46" s="35"/>
      <c r="L46" s="27"/>
    </row>
    <row r="47" spans="3:12" ht="24.75" customHeight="1">
      <c r="C47" s="6"/>
      <c r="D47" s="20" t="s">
        <v>17</v>
      </c>
      <c r="E47" s="16">
        <v>461</v>
      </c>
      <c r="F47" s="35"/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35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35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0</v>
      </c>
      <c r="G50" s="30">
        <f aca="true" t="shared" si="0" ref="G50:L50">SUM(G18:G24)+SUM(G26:G32)+SUM(G34:G40)+SUM(G42:G48)</f>
        <v>0</v>
      </c>
      <c r="H50" s="30">
        <f t="shared" si="0"/>
        <v>0</v>
      </c>
      <c r="I50" s="30">
        <f t="shared" si="0"/>
        <v>0</v>
      </c>
      <c r="J50" s="30">
        <f t="shared" si="0"/>
        <v>0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10">
      <selection activeCell="F17" sqref="F17:L49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34"/>
      <c r="G25" s="34"/>
      <c r="H25" s="34"/>
      <c r="I25" s="34"/>
      <c r="J25" s="34"/>
      <c r="K25" s="34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34"/>
      <c r="G26" s="34"/>
      <c r="H26" s="34"/>
      <c r="I26" s="34"/>
      <c r="J26" s="34"/>
      <c r="K26" s="34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34"/>
      <c r="G27" s="34"/>
      <c r="H27" s="34"/>
      <c r="I27" s="34"/>
      <c r="J27" s="34"/>
      <c r="K27" s="34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34"/>
      <c r="G28" s="34"/>
      <c r="H28" s="34"/>
      <c r="I28" s="34"/>
      <c r="J28" s="34"/>
      <c r="K28" s="34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34"/>
      <c r="G29" s="34"/>
      <c r="H29" s="34"/>
      <c r="I29" s="34"/>
      <c r="J29" s="34"/>
      <c r="K29" s="34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34"/>
      <c r="G30" s="34"/>
      <c r="H30" s="34"/>
      <c r="I30" s="34"/>
      <c r="J30" s="34"/>
      <c r="K30" s="34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34"/>
      <c r="G31" s="34"/>
      <c r="H31" s="34"/>
      <c r="I31" s="34"/>
      <c r="J31" s="34"/>
      <c r="K31" s="34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34"/>
      <c r="G32" s="34"/>
      <c r="H32" s="34"/>
      <c r="I32" s="34"/>
      <c r="J32" s="34"/>
      <c r="K32" s="34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34"/>
      <c r="G33" s="34"/>
      <c r="H33" s="34"/>
      <c r="I33" s="34"/>
      <c r="J33" s="34"/>
      <c r="K33" s="34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34"/>
      <c r="G34" s="34"/>
      <c r="H34" s="34"/>
      <c r="I34" s="34"/>
      <c r="J34" s="34"/>
      <c r="K34" s="34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36"/>
      <c r="G35" s="36"/>
      <c r="H35" s="36"/>
      <c r="I35" s="36"/>
      <c r="J35" s="36"/>
      <c r="K35" s="36"/>
      <c r="L35" s="25"/>
    </row>
    <row r="36" spans="3:12" ht="24.75" customHeight="1">
      <c r="C36" s="6"/>
      <c r="D36" s="20" t="s">
        <v>14</v>
      </c>
      <c r="E36" s="16">
        <v>331</v>
      </c>
      <c r="F36" s="35"/>
      <c r="G36" s="35"/>
      <c r="H36" s="35"/>
      <c r="I36" s="35"/>
      <c r="J36" s="35"/>
      <c r="K36" s="35"/>
      <c r="L36" s="27"/>
    </row>
    <row r="37" spans="3:12" ht="24.75" customHeight="1">
      <c r="C37" s="6"/>
      <c r="D37" s="20" t="s">
        <v>15</v>
      </c>
      <c r="E37" s="16">
        <v>341</v>
      </c>
      <c r="F37" s="35"/>
      <c r="G37" s="35"/>
      <c r="H37" s="35"/>
      <c r="I37" s="35"/>
      <c r="J37" s="35"/>
      <c r="K37" s="35"/>
      <c r="L37" s="27"/>
    </row>
    <row r="38" spans="3:12" ht="24.75" customHeight="1">
      <c r="C38" s="6"/>
      <c r="D38" s="23" t="s">
        <v>16</v>
      </c>
      <c r="E38" s="16">
        <v>351</v>
      </c>
      <c r="F38" s="35"/>
      <c r="G38" s="35"/>
      <c r="H38" s="35"/>
      <c r="I38" s="35"/>
      <c r="J38" s="35"/>
      <c r="K38" s="35"/>
      <c r="L38" s="27"/>
    </row>
    <row r="39" spans="3:12" ht="24.75" customHeight="1">
      <c r="C39" s="6"/>
      <c r="D39" s="20" t="s">
        <v>17</v>
      </c>
      <c r="E39" s="16">
        <v>361</v>
      </c>
      <c r="F39" s="35"/>
      <c r="G39" s="35"/>
      <c r="H39" s="35"/>
      <c r="I39" s="35"/>
      <c r="J39" s="35"/>
      <c r="K39" s="35"/>
      <c r="L39" s="27"/>
    </row>
    <row r="40" spans="3:12" ht="24.75" customHeight="1">
      <c r="C40" s="6"/>
      <c r="D40" s="20" t="s">
        <v>18</v>
      </c>
      <c r="E40" s="16">
        <v>371</v>
      </c>
      <c r="F40" s="35"/>
      <c r="G40" s="35"/>
      <c r="H40" s="35"/>
      <c r="I40" s="35"/>
      <c r="J40" s="35"/>
      <c r="K40" s="35"/>
      <c r="L40" s="27"/>
    </row>
    <row r="41" spans="3:12" ht="36" customHeight="1">
      <c r="C41" s="6"/>
      <c r="D41" s="20" t="s">
        <v>21</v>
      </c>
      <c r="E41" s="16">
        <v>400</v>
      </c>
      <c r="F41" s="35"/>
      <c r="G41" s="35"/>
      <c r="H41" s="35"/>
      <c r="I41" s="35"/>
      <c r="J41" s="35"/>
      <c r="K41" s="35"/>
      <c r="L41" s="27"/>
    </row>
    <row r="42" spans="3:12" ht="24.75" customHeight="1">
      <c r="C42" s="6"/>
      <c r="D42" s="20" t="s">
        <v>12</v>
      </c>
      <c r="E42" s="16">
        <v>411</v>
      </c>
      <c r="F42" s="35"/>
      <c r="G42" s="35"/>
      <c r="H42" s="35"/>
      <c r="I42" s="35"/>
      <c r="J42" s="35"/>
      <c r="K42" s="35"/>
      <c r="L42" s="27"/>
    </row>
    <row r="43" spans="3:12" ht="24.75" customHeight="1">
      <c r="C43" s="6"/>
      <c r="D43" s="20" t="s">
        <v>13</v>
      </c>
      <c r="E43" s="16">
        <v>421</v>
      </c>
      <c r="F43" s="35"/>
      <c r="G43" s="35"/>
      <c r="H43" s="35"/>
      <c r="I43" s="35"/>
      <c r="J43" s="35"/>
      <c r="K43" s="35"/>
      <c r="L43" s="27"/>
    </row>
    <row r="44" spans="3:12" ht="24.75" customHeight="1">
      <c r="C44" s="6"/>
      <c r="D44" s="20" t="s">
        <v>14</v>
      </c>
      <c r="E44" s="16">
        <v>431</v>
      </c>
      <c r="F44" s="35"/>
      <c r="G44" s="35"/>
      <c r="H44" s="35"/>
      <c r="I44" s="35"/>
      <c r="J44" s="35"/>
      <c r="K44" s="35"/>
      <c r="L44" s="27"/>
    </row>
    <row r="45" spans="3:12" ht="24.75" customHeight="1">
      <c r="C45" s="6"/>
      <c r="D45" s="20" t="s">
        <v>15</v>
      </c>
      <c r="E45" s="16">
        <v>441</v>
      </c>
      <c r="F45" s="35"/>
      <c r="G45" s="35"/>
      <c r="H45" s="35"/>
      <c r="I45" s="35"/>
      <c r="J45" s="35"/>
      <c r="K45" s="35"/>
      <c r="L45" s="27"/>
    </row>
    <row r="46" spans="3:12" ht="24.75" customHeight="1">
      <c r="C46" s="6"/>
      <c r="D46" s="23" t="s">
        <v>16</v>
      </c>
      <c r="E46" s="16">
        <v>451</v>
      </c>
      <c r="F46" s="35"/>
      <c r="G46" s="35"/>
      <c r="H46" s="35"/>
      <c r="I46" s="35"/>
      <c r="J46" s="35"/>
      <c r="K46" s="35"/>
      <c r="L46" s="27"/>
    </row>
    <row r="47" spans="3:12" ht="24.75" customHeight="1">
      <c r="C47" s="6"/>
      <c r="D47" s="20" t="s">
        <v>17</v>
      </c>
      <c r="E47" s="16">
        <v>461</v>
      </c>
      <c r="F47" s="35"/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35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35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0</v>
      </c>
      <c r="G50" s="30">
        <f aca="true" t="shared" si="0" ref="G50:L50">SUM(G18:G24)+SUM(G26:G32)+SUM(G34:G40)+SUM(G42:G48)</f>
        <v>0</v>
      </c>
      <c r="H50" s="30">
        <f t="shared" si="0"/>
        <v>0</v>
      </c>
      <c r="I50" s="30">
        <f t="shared" si="0"/>
        <v>0</v>
      </c>
      <c r="J50" s="30">
        <f>J41+J33</f>
        <v>0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50"/>
  <sheetViews>
    <sheetView tabSelected="1" zoomScalePageLayoutView="0" workbookViewId="0" topLeftCell="C28">
      <selection activeCell="Q38" sqref="Q38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549.631</v>
      </c>
      <c r="G25" s="21">
        <f>G26</f>
        <v>123.72</v>
      </c>
      <c r="H25" s="21"/>
      <c r="I25" s="21">
        <f>I26+I29</f>
        <v>425.911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314.428</v>
      </c>
      <c r="G26" s="21">
        <v>123.72</v>
      </c>
      <c r="H26" s="21"/>
      <c r="I26" s="21">
        <v>190.708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235.203</v>
      </c>
      <c r="G29" s="21"/>
      <c r="H29" s="21"/>
      <c r="I29" s="21">
        <v>235.203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1395.466</v>
      </c>
      <c r="G33" s="21">
        <f>G37</f>
        <v>57.6</v>
      </c>
      <c r="H33" s="21"/>
      <c r="I33" s="21">
        <f>I34+I37+I39</f>
        <v>1026.237</v>
      </c>
      <c r="J33" s="21">
        <f>J34+J37+J39</f>
        <v>311.629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434.386</v>
      </c>
      <c r="G34" s="21"/>
      <c r="H34" s="21"/>
      <c r="I34" s="21">
        <v>434.386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853.03</v>
      </c>
      <c r="G37" s="35">
        <v>57.6</v>
      </c>
      <c r="H37" s="26"/>
      <c r="I37" s="26">
        <v>568.853</v>
      </c>
      <c r="J37" s="26">
        <v>226.577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108.05000000000001</v>
      </c>
      <c r="G39" s="26"/>
      <c r="H39" s="26"/>
      <c r="I39" s="26">
        <v>22.998</v>
      </c>
      <c r="J39" s="26">
        <v>85.052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1945.0969999999998</v>
      </c>
      <c r="G50" s="30">
        <f aca="true" t="shared" si="0" ref="G50:L50">SUM(G18:G24)+SUM(G26:G32)+SUM(G34:G40)+SUM(G42:G48)</f>
        <v>181.32</v>
      </c>
      <c r="H50" s="30">
        <f t="shared" si="0"/>
        <v>0</v>
      </c>
      <c r="I50" s="30">
        <f t="shared" si="0"/>
        <v>1452.1480000000001</v>
      </c>
      <c r="J50" s="30">
        <f>J41+J33</f>
        <v>311.629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28">
      <selection activeCell="J37" sqref="J37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568.264</v>
      </c>
      <c r="G25" s="21">
        <f>G26</f>
        <v>116.112</v>
      </c>
      <c r="H25" s="21"/>
      <c r="I25" s="21">
        <f>I26+I29</f>
        <v>452.15200000000004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337.86400000000003</v>
      </c>
      <c r="G26" s="21">
        <v>116.112</v>
      </c>
      <c r="H26" s="21"/>
      <c r="I26" s="21">
        <v>221.752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230.4</v>
      </c>
      <c r="G29" s="21"/>
      <c r="H29" s="21"/>
      <c r="I29" s="21">
        <v>230.4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1392.79</v>
      </c>
      <c r="G33" s="21">
        <f>G37</f>
        <v>54</v>
      </c>
      <c r="H33" s="21"/>
      <c r="I33" s="21">
        <f>I34+I37+I39</f>
        <v>1054.974</v>
      </c>
      <c r="J33" s="21">
        <f>J34+J37+J39</f>
        <v>283.81600000000003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451.481</v>
      </c>
      <c r="G34" s="21"/>
      <c r="H34" s="21"/>
      <c r="I34" s="21">
        <v>451.481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854.633</v>
      </c>
      <c r="G37" s="35">
        <v>54</v>
      </c>
      <c r="H37" s="26"/>
      <c r="I37" s="26">
        <v>587.275</v>
      </c>
      <c r="J37" s="26">
        <v>213.358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86.676</v>
      </c>
      <c r="G39" s="26"/>
      <c r="H39" s="26"/>
      <c r="I39" s="26">
        <v>16.218</v>
      </c>
      <c r="J39" s="26">
        <v>70.458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1961.054</v>
      </c>
      <c r="G50" s="30">
        <f aca="true" t="shared" si="0" ref="G50:L50">SUM(G18:G24)+SUM(G26:G32)+SUM(G34:G40)+SUM(G42:G48)</f>
        <v>170.112</v>
      </c>
      <c r="H50" s="30">
        <f t="shared" si="0"/>
        <v>0</v>
      </c>
      <c r="I50" s="30">
        <f t="shared" si="0"/>
        <v>1507.126</v>
      </c>
      <c r="J50" s="30">
        <f>J41+J33</f>
        <v>283.81600000000003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28">
      <selection activeCell="I37" sqref="I37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615.221</v>
      </c>
      <c r="G25" s="21">
        <f>G26</f>
        <v>120.48</v>
      </c>
      <c r="H25" s="21"/>
      <c r="I25" s="21">
        <f>I26+I29</f>
        <v>494.741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351.221</v>
      </c>
      <c r="G26" s="21">
        <v>120.48</v>
      </c>
      <c r="H26" s="21"/>
      <c r="I26" s="21">
        <v>230.741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264</v>
      </c>
      <c r="G29" s="21"/>
      <c r="H29" s="21"/>
      <c r="I29" s="21">
        <v>264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1353.9589999999998</v>
      </c>
      <c r="G33" s="21">
        <f>G37</f>
        <v>57.6</v>
      </c>
      <c r="H33" s="21"/>
      <c r="I33" s="21">
        <f>I34+I37+I39</f>
        <v>1018.415</v>
      </c>
      <c r="J33" s="21">
        <f>J34+J37+J39</f>
        <v>277.944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440.871</v>
      </c>
      <c r="G34" s="21"/>
      <c r="H34" s="21"/>
      <c r="I34" s="21">
        <v>440.871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806.5020000000001</v>
      </c>
      <c r="G37" s="26">
        <v>57.6</v>
      </c>
      <c r="H37" s="26"/>
      <c r="I37" s="26">
        <v>551.169</v>
      </c>
      <c r="J37" s="26">
        <v>197.733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106.586</v>
      </c>
      <c r="G39" s="26"/>
      <c r="H39" s="26"/>
      <c r="I39" s="26">
        <v>26.375</v>
      </c>
      <c r="J39" s="26">
        <v>80.211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1969.18</v>
      </c>
      <c r="G50" s="30">
        <f aca="true" t="shared" si="0" ref="G50:L50">SUM(G18:G24)+SUM(G26:G32)+SUM(G34:G40)+SUM(G42:G48)</f>
        <v>178.08</v>
      </c>
      <c r="H50" s="30">
        <f t="shared" si="0"/>
        <v>0</v>
      </c>
      <c r="I50" s="30">
        <f t="shared" si="0"/>
        <v>1513.156</v>
      </c>
      <c r="J50" s="30">
        <f>J41+J33</f>
        <v>277.944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25">
      <selection activeCell="I37" sqref="I37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407.259</v>
      </c>
      <c r="G25" s="21">
        <f>G26</f>
        <v>66.48</v>
      </c>
      <c r="H25" s="21"/>
      <c r="I25" s="21">
        <f>I26+I29</f>
        <v>340.779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277.659</v>
      </c>
      <c r="G26" s="21">
        <v>66.48</v>
      </c>
      <c r="H26" s="21"/>
      <c r="I26" s="21">
        <v>211.179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129.6</v>
      </c>
      <c r="G29" s="21"/>
      <c r="H29" s="21"/>
      <c r="I29" s="21">
        <v>129.6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1404.951</v>
      </c>
      <c r="G33" s="21">
        <f>G37</f>
        <v>61.2</v>
      </c>
      <c r="H33" s="21"/>
      <c r="I33" s="21">
        <f>I34+I37+I39</f>
        <v>1033.899</v>
      </c>
      <c r="J33" s="21">
        <f>J34+J37+J39</f>
        <v>309.85200000000003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411.576</v>
      </c>
      <c r="G34" s="21"/>
      <c r="H34" s="21"/>
      <c r="I34" s="21">
        <v>411.576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838.313</v>
      </c>
      <c r="G37" s="26">
        <v>61.2</v>
      </c>
      <c r="H37" s="26"/>
      <c r="I37" s="26">
        <v>589.646</v>
      </c>
      <c r="J37" s="26">
        <v>187.467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155.062</v>
      </c>
      <c r="G39" s="26"/>
      <c r="H39" s="26"/>
      <c r="I39" s="26">
        <v>32.677</v>
      </c>
      <c r="J39" s="26">
        <v>122.385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1812.21</v>
      </c>
      <c r="G50" s="30">
        <f aca="true" t="shared" si="0" ref="G50:L50">SUM(G18:G24)+SUM(G26:G32)+SUM(G34:G40)+SUM(G42:G48)</f>
        <v>127.68</v>
      </c>
      <c r="H50" s="30">
        <f t="shared" si="0"/>
        <v>0</v>
      </c>
      <c r="I50" s="30">
        <f t="shared" si="0"/>
        <v>1374.6779999999999</v>
      </c>
      <c r="J50" s="30">
        <f>J41+J33</f>
        <v>309.85200000000003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C24">
      <selection activeCell="J37" sqref="J37"/>
    </sheetView>
  </sheetViews>
  <sheetFormatPr defaultColWidth="9.140625" defaultRowHeight="12.75"/>
  <cols>
    <col min="1" max="1" width="9.140625" style="1" hidden="1" customWidth="1"/>
    <col min="2" max="2" width="9.140625" style="2" hidden="1" customWidth="1"/>
    <col min="3" max="3" width="4.140625" style="2" customWidth="1"/>
    <col min="4" max="4" width="40.7109375" style="2" customWidth="1"/>
    <col min="5" max="5" width="6.7109375" style="2" customWidth="1"/>
    <col min="6" max="12" width="10.7109375" style="2" customWidth="1"/>
    <col min="13" max="16384" width="9.140625" style="2" customWidth="1"/>
  </cols>
  <sheetData>
    <row r="1" ht="11.25" hidden="1"/>
    <row r="2" ht="11.25" hidden="1"/>
    <row r="3" ht="11.25" hidden="1"/>
    <row r="4" spans="1:12" ht="11.25" hidden="1">
      <c r="A4" s="3"/>
      <c r="F4" s="4"/>
      <c r="G4" s="4"/>
      <c r="H4" s="4"/>
      <c r="I4" s="4"/>
      <c r="J4" s="4"/>
      <c r="K4" s="4"/>
      <c r="L4" s="4"/>
    </row>
    <row r="5" spans="1:12" ht="11.25" hidden="1">
      <c r="A5" s="5"/>
      <c r="F5" s="1"/>
      <c r="G5" s="1"/>
      <c r="H5" s="1"/>
      <c r="I5" s="1"/>
      <c r="J5" s="1"/>
      <c r="K5" s="1"/>
      <c r="L5" s="1"/>
    </row>
    <row r="6" spans="1:12" ht="11.25" hidden="1">
      <c r="A6" s="5"/>
      <c r="F6" s="1"/>
      <c r="G6" s="1"/>
      <c r="H6" s="1"/>
      <c r="I6" s="1"/>
      <c r="J6" s="1"/>
      <c r="K6" s="1"/>
      <c r="L6" s="1"/>
    </row>
    <row r="7" spans="1:12" ht="24.75" customHeight="1">
      <c r="A7" s="5"/>
      <c r="D7" s="6"/>
      <c r="E7" s="6"/>
      <c r="F7" s="7"/>
      <c r="G7" s="7"/>
      <c r="H7" s="7"/>
      <c r="I7" s="7"/>
      <c r="J7" s="7"/>
      <c r="K7" s="7"/>
      <c r="L7" s="7"/>
    </row>
    <row r="8" spans="1:12" ht="24.75" customHeight="1">
      <c r="A8" s="5"/>
      <c r="D8" s="8" t="s">
        <v>24</v>
      </c>
      <c r="E8" s="9"/>
      <c r="F8" s="9"/>
      <c r="G8" s="9"/>
      <c r="H8" s="9"/>
      <c r="I8" s="9"/>
      <c r="J8" s="9"/>
      <c r="K8" s="9"/>
      <c r="L8" s="9"/>
    </row>
    <row r="9" spans="4:12" ht="24.75" customHeight="1">
      <c r="D9" s="10"/>
      <c r="E9" s="6"/>
      <c r="F9" s="6"/>
      <c r="G9" s="6"/>
      <c r="H9" s="6"/>
      <c r="I9" s="6"/>
      <c r="J9" s="6"/>
      <c r="K9" s="6"/>
      <c r="L9" s="6"/>
    </row>
    <row r="10" spans="4:12" ht="24.75" customHeight="1">
      <c r="D10" s="11" t="str">
        <f>IF(org="","Не определено",org)</f>
        <v>ФКП "Завод имени Я.М. Свердлова"</v>
      </c>
      <c r="E10" s="6"/>
      <c r="F10" s="6"/>
      <c r="G10" s="6"/>
      <c r="H10" s="6"/>
      <c r="I10" s="6"/>
      <c r="J10" s="6"/>
      <c r="K10" s="6"/>
      <c r="L10" s="6"/>
    </row>
    <row r="11" spans="4:12" ht="24.75" customHeight="1">
      <c r="D11" s="37"/>
      <c r="E11" s="37"/>
      <c r="F11" s="37"/>
      <c r="G11" s="37"/>
      <c r="H11" s="37"/>
      <c r="I11" s="37"/>
      <c r="J11" s="37"/>
      <c r="K11" s="37"/>
      <c r="L11" s="12"/>
    </row>
    <row r="12" spans="1:12" s="14" customFormat="1" ht="24.75" customHeight="1">
      <c r="A12" s="13"/>
      <c r="C12" s="15"/>
      <c r="D12" s="38" t="s">
        <v>0</v>
      </c>
      <c r="E12" s="38" t="s">
        <v>1</v>
      </c>
      <c r="F12" s="32"/>
      <c r="G12" s="33"/>
      <c r="H12" s="33"/>
      <c r="I12" s="33"/>
      <c r="J12" s="33"/>
      <c r="K12" s="33"/>
      <c r="L12" s="33"/>
    </row>
    <row r="13" spans="1:12" s="14" customFormat="1" ht="24.75" customHeight="1">
      <c r="A13" s="13"/>
      <c r="C13" s="15"/>
      <c r="D13" s="38"/>
      <c r="E13" s="38"/>
      <c r="F13" s="38" t="s">
        <v>2</v>
      </c>
      <c r="G13" s="38"/>
      <c r="H13" s="38"/>
      <c r="I13" s="38"/>
      <c r="J13" s="38"/>
      <c r="K13" s="38"/>
      <c r="L13" s="39"/>
    </row>
    <row r="14" spans="1:12" s="14" customFormat="1" ht="24.75" customHeight="1">
      <c r="A14" s="13"/>
      <c r="C14" s="15"/>
      <c r="D14" s="38"/>
      <c r="E14" s="38"/>
      <c r="F14" s="38" t="s">
        <v>3</v>
      </c>
      <c r="G14" s="38" t="s">
        <v>4</v>
      </c>
      <c r="H14" s="38"/>
      <c r="I14" s="38"/>
      <c r="J14" s="38"/>
      <c r="K14" s="38"/>
      <c r="L14" s="39"/>
    </row>
    <row r="15" spans="1:12" s="14" customFormat="1" ht="24.75" customHeight="1">
      <c r="A15" s="13"/>
      <c r="C15" s="15"/>
      <c r="D15" s="38"/>
      <c r="E15" s="38"/>
      <c r="F15" s="40"/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8" t="s">
        <v>10</v>
      </c>
    </row>
    <row r="16" spans="4:12" ht="24.75" customHeight="1"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</row>
    <row r="17" spans="2:12" ht="33.75" customHeight="1">
      <c r="B17" s="1"/>
      <c r="C17" s="7"/>
      <c r="D17" s="20" t="s">
        <v>11</v>
      </c>
      <c r="E17" s="16">
        <v>100</v>
      </c>
      <c r="F17" s="21"/>
      <c r="G17" s="21"/>
      <c r="H17" s="21"/>
      <c r="I17" s="21"/>
      <c r="J17" s="21"/>
      <c r="K17" s="21"/>
      <c r="L17" s="22"/>
    </row>
    <row r="18" spans="2:12" ht="24.75" customHeight="1">
      <c r="B18" s="1"/>
      <c r="C18" s="7"/>
      <c r="D18" s="20" t="s">
        <v>12</v>
      </c>
      <c r="E18" s="16">
        <v>111</v>
      </c>
      <c r="F18" s="21"/>
      <c r="G18" s="21"/>
      <c r="H18" s="21"/>
      <c r="I18" s="21"/>
      <c r="J18" s="21"/>
      <c r="K18" s="21"/>
      <c r="L18" s="22"/>
    </row>
    <row r="19" spans="2:12" ht="24.75" customHeight="1">
      <c r="B19" s="1"/>
      <c r="C19" s="7"/>
      <c r="D19" s="20" t="s">
        <v>13</v>
      </c>
      <c r="E19" s="16">
        <v>121</v>
      </c>
      <c r="F19" s="21"/>
      <c r="G19" s="21"/>
      <c r="H19" s="21"/>
      <c r="I19" s="21"/>
      <c r="J19" s="21"/>
      <c r="K19" s="21"/>
      <c r="L19" s="22"/>
    </row>
    <row r="20" spans="2:12" ht="24.75" customHeight="1">
      <c r="B20" s="1"/>
      <c r="C20" s="7"/>
      <c r="D20" s="20" t="s">
        <v>14</v>
      </c>
      <c r="E20" s="16">
        <v>131</v>
      </c>
      <c r="F20" s="21"/>
      <c r="G20" s="21"/>
      <c r="H20" s="21"/>
      <c r="I20" s="21"/>
      <c r="J20" s="21"/>
      <c r="K20" s="21"/>
      <c r="L20" s="22"/>
    </row>
    <row r="21" spans="2:12" ht="24.75" customHeight="1">
      <c r="B21" s="1"/>
      <c r="C21" s="7"/>
      <c r="D21" s="20" t="s">
        <v>15</v>
      </c>
      <c r="E21" s="16">
        <v>141</v>
      </c>
      <c r="F21" s="21"/>
      <c r="G21" s="21"/>
      <c r="H21" s="21"/>
      <c r="I21" s="21"/>
      <c r="J21" s="21"/>
      <c r="K21" s="21"/>
      <c r="L21" s="22"/>
    </row>
    <row r="22" spans="2:12" ht="24.75" customHeight="1">
      <c r="B22" s="1"/>
      <c r="C22" s="7"/>
      <c r="D22" s="23" t="s">
        <v>16</v>
      </c>
      <c r="E22" s="16">
        <v>151</v>
      </c>
      <c r="F22" s="21"/>
      <c r="G22" s="21"/>
      <c r="H22" s="21"/>
      <c r="I22" s="21"/>
      <c r="J22" s="21"/>
      <c r="K22" s="21"/>
      <c r="L22" s="22"/>
    </row>
    <row r="23" spans="2:12" ht="24.75" customHeight="1">
      <c r="B23" s="1"/>
      <c r="C23" s="7"/>
      <c r="D23" s="20" t="s">
        <v>17</v>
      </c>
      <c r="E23" s="16">
        <v>161</v>
      </c>
      <c r="F23" s="21"/>
      <c r="G23" s="21"/>
      <c r="H23" s="21"/>
      <c r="I23" s="21"/>
      <c r="J23" s="21"/>
      <c r="K23" s="21"/>
      <c r="L23" s="22"/>
    </row>
    <row r="24" spans="2:12" ht="24.75" customHeight="1">
      <c r="B24" s="1"/>
      <c r="C24" s="7"/>
      <c r="D24" s="20" t="s">
        <v>18</v>
      </c>
      <c r="E24" s="16">
        <v>171</v>
      </c>
      <c r="F24" s="21"/>
      <c r="G24" s="21"/>
      <c r="H24" s="21"/>
      <c r="I24" s="21"/>
      <c r="J24" s="21"/>
      <c r="K24" s="21"/>
      <c r="L24" s="22"/>
    </row>
    <row r="25" spans="2:12" ht="36.75" customHeight="1">
      <c r="B25" s="1"/>
      <c r="C25" s="7"/>
      <c r="D25" s="20" t="s">
        <v>19</v>
      </c>
      <c r="E25" s="16">
        <v>200</v>
      </c>
      <c r="F25" s="21">
        <f>F26+F29</f>
        <v>690.378</v>
      </c>
      <c r="G25" s="21">
        <f>G26</f>
        <v>90.096</v>
      </c>
      <c r="H25" s="21"/>
      <c r="I25" s="21">
        <f>I26+I29</f>
        <v>600.282</v>
      </c>
      <c r="J25" s="21">
        <f>J26</f>
        <v>0</v>
      </c>
      <c r="K25" s="21"/>
      <c r="L25" s="22"/>
    </row>
    <row r="26" spans="2:12" ht="24.75" customHeight="1">
      <c r="B26" s="1"/>
      <c r="C26" s="7"/>
      <c r="D26" s="20" t="s">
        <v>12</v>
      </c>
      <c r="E26" s="16">
        <v>211</v>
      </c>
      <c r="F26" s="21">
        <f>G26+I26+J26</f>
        <v>404.778</v>
      </c>
      <c r="G26" s="21">
        <v>90.096</v>
      </c>
      <c r="H26" s="21"/>
      <c r="I26" s="21">
        <v>314.682</v>
      </c>
      <c r="J26" s="21"/>
      <c r="K26" s="21"/>
      <c r="L26" s="22"/>
    </row>
    <row r="27" spans="2:12" ht="24.75" customHeight="1">
      <c r="B27" s="1"/>
      <c r="C27" s="7"/>
      <c r="D27" s="20" t="s">
        <v>13</v>
      </c>
      <c r="E27" s="16">
        <v>221</v>
      </c>
      <c r="F27" s="21"/>
      <c r="G27" s="21"/>
      <c r="H27" s="21"/>
      <c r="I27" s="21"/>
      <c r="J27" s="21"/>
      <c r="K27" s="21"/>
      <c r="L27" s="22"/>
    </row>
    <row r="28" spans="2:12" ht="24.75" customHeight="1">
      <c r="B28" s="1"/>
      <c r="C28" s="7"/>
      <c r="D28" s="20" t="s">
        <v>14</v>
      </c>
      <c r="E28" s="16">
        <v>231</v>
      </c>
      <c r="F28" s="21"/>
      <c r="G28" s="21"/>
      <c r="H28" s="21"/>
      <c r="I28" s="21"/>
      <c r="J28" s="21"/>
      <c r="K28" s="21"/>
      <c r="L28" s="22"/>
    </row>
    <row r="29" spans="2:12" ht="24.75" customHeight="1">
      <c r="B29" s="1"/>
      <c r="C29" s="7"/>
      <c r="D29" s="20" t="s">
        <v>15</v>
      </c>
      <c r="E29" s="16">
        <v>241</v>
      </c>
      <c r="F29" s="21">
        <f>I29</f>
        <v>285.6</v>
      </c>
      <c r="G29" s="21"/>
      <c r="H29" s="21"/>
      <c r="I29" s="21">
        <v>285.6</v>
      </c>
      <c r="J29" s="21"/>
      <c r="K29" s="21"/>
      <c r="L29" s="22"/>
    </row>
    <row r="30" spans="2:12" ht="24.75" customHeight="1">
      <c r="B30" s="1"/>
      <c r="C30" s="7"/>
      <c r="D30" s="23" t="s">
        <v>16</v>
      </c>
      <c r="E30" s="16">
        <v>251</v>
      </c>
      <c r="F30" s="21"/>
      <c r="G30" s="21"/>
      <c r="H30" s="21"/>
      <c r="I30" s="21"/>
      <c r="J30" s="21"/>
      <c r="K30" s="21"/>
      <c r="L30" s="22"/>
    </row>
    <row r="31" spans="2:12" ht="24.75" customHeight="1">
      <c r="B31" s="1"/>
      <c r="C31" s="7"/>
      <c r="D31" s="20" t="s">
        <v>17</v>
      </c>
      <c r="E31" s="16">
        <v>261</v>
      </c>
      <c r="F31" s="21"/>
      <c r="G31" s="21"/>
      <c r="H31" s="21"/>
      <c r="I31" s="21"/>
      <c r="J31" s="21"/>
      <c r="K31" s="21"/>
      <c r="L31" s="22"/>
    </row>
    <row r="32" spans="2:12" ht="24.75" customHeight="1">
      <c r="B32" s="1"/>
      <c r="C32" s="7"/>
      <c r="D32" s="20" t="s">
        <v>18</v>
      </c>
      <c r="E32" s="16">
        <v>271</v>
      </c>
      <c r="F32" s="21"/>
      <c r="G32" s="21"/>
      <c r="H32" s="21"/>
      <c r="I32" s="21"/>
      <c r="J32" s="21"/>
      <c r="K32" s="21"/>
      <c r="L32" s="22"/>
    </row>
    <row r="33" spans="2:12" ht="35.25" customHeight="1">
      <c r="B33" s="1"/>
      <c r="C33" s="7"/>
      <c r="D33" s="20" t="s">
        <v>20</v>
      </c>
      <c r="E33" s="16">
        <v>300</v>
      </c>
      <c r="F33" s="21">
        <f>I33+J33+G33</f>
        <v>1949.456</v>
      </c>
      <c r="G33" s="21">
        <f>G37</f>
        <v>118.8</v>
      </c>
      <c r="H33" s="21"/>
      <c r="I33" s="21">
        <f>I34+I37+I39</f>
        <v>1257.44</v>
      </c>
      <c r="J33" s="21">
        <f>J34+J37+J39</f>
        <v>573.216</v>
      </c>
      <c r="K33" s="21"/>
      <c r="L33" s="22"/>
    </row>
    <row r="34" spans="2:12" ht="24.75" customHeight="1">
      <c r="B34" s="1"/>
      <c r="C34" s="7"/>
      <c r="D34" s="20" t="s">
        <v>12</v>
      </c>
      <c r="E34" s="16">
        <v>311</v>
      </c>
      <c r="F34" s="21">
        <f>I34+J34</f>
        <v>449.319</v>
      </c>
      <c r="G34" s="21"/>
      <c r="H34" s="21"/>
      <c r="I34" s="21">
        <v>449.319</v>
      </c>
      <c r="J34" s="21"/>
      <c r="K34" s="21"/>
      <c r="L34" s="22"/>
    </row>
    <row r="35" spans="2:12" ht="24.75" customHeight="1">
      <c r="B35" s="1"/>
      <c r="C35" s="7"/>
      <c r="D35" s="20" t="s">
        <v>13</v>
      </c>
      <c r="E35" s="16">
        <v>321</v>
      </c>
      <c r="F35" s="24"/>
      <c r="G35" s="24"/>
      <c r="H35" s="24"/>
      <c r="I35" s="24"/>
      <c r="J35" s="24"/>
      <c r="K35" s="24"/>
      <c r="L35" s="25"/>
    </row>
    <row r="36" spans="3:12" ht="24.75" customHeight="1">
      <c r="C36" s="6"/>
      <c r="D36" s="20" t="s">
        <v>14</v>
      </c>
      <c r="E36" s="16">
        <v>331</v>
      </c>
      <c r="F36" s="26"/>
      <c r="G36" s="26"/>
      <c r="H36" s="26"/>
      <c r="I36" s="26"/>
      <c r="J36" s="26"/>
      <c r="K36" s="26"/>
      <c r="L36" s="27"/>
    </row>
    <row r="37" spans="3:12" ht="24.75" customHeight="1">
      <c r="C37" s="6"/>
      <c r="D37" s="20" t="s">
        <v>15</v>
      </c>
      <c r="E37" s="16">
        <v>341</v>
      </c>
      <c r="F37" s="26">
        <f>I37+J37+G37</f>
        <v>1297.355</v>
      </c>
      <c r="G37" s="26">
        <v>118.8</v>
      </c>
      <c r="H37" s="26"/>
      <c r="I37" s="26">
        <v>777.648</v>
      </c>
      <c r="J37" s="26">
        <v>400.907</v>
      </c>
      <c r="K37" s="26"/>
      <c r="L37" s="27"/>
    </row>
    <row r="38" spans="3:12" ht="24.75" customHeight="1">
      <c r="C38" s="6"/>
      <c r="D38" s="23" t="s">
        <v>16</v>
      </c>
      <c r="E38" s="16">
        <v>351</v>
      </c>
      <c r="F38" s="26"/>
      <c r="G38" s="26"/>
      <c r="H38" s="26"/>
      <c r="I38" s="26"/>
      <c r="J38" s="26"/>
      <c r="K38" s="26"/>
      <c r="L38" s="27"/>
    </row>
    <row r="39" spans="3:12" ht="24.75" customHeight="1">
      <c r="C39" s="6"/>
      <c r="D39" s="20" t="s">
        <v>17</v>
      </c>
      <c r="E39" s="16">
        <v>361</v>
      </c>
      <c r="F39" s="26">
        <f>I39+J39</f>
        <v>202.78199999999998</v>
      </c>
      <c r="G39" s="26"/>
      <c r="H39" s="26"/>
      <c r="I39" s="26">
        <v>30.473</v>
      </c>
      <c r="J39" s="26">
        <v>172.309</v>
      </c>
      <c r="K39" s="26"/>
      <c r="L39" s="27"/>
    </row>
    <row r="40" spans="3:12" ht="24.75" customHeight="1">
      <c r="C40" s="6"/>
      <c r="D40" s="20" t="s">
        <v>18</v>
      </c>
      <c r="E40" s="16">
        <v>371</v>
      </c>
      <c r="F40" s="26"/>
      <c r="G40" s="26"/>
      <c r="H40" s="26"/>
      <c r="I40" s="26"/>
      <c r="J40" s="26"/>
      <c r="K40" s="26"/>
      <c r="L40" s="27"/>
    </row>
    <row r="41" spans="3:12" ht="36" customHeight="1">
      <c r="C41" s="6"/>
      <c r="D41" s="20" t="s">
        <v>21</v>
      </c>
      <c r="E41" s="16">
        <v>400</v>
      </c>
      <c r="F41" s="26">
        <f>F42+F45+F46+F47</f>
        <v>0</v>
      </c>
      <c r="G41" s="26"/>
      <c r="H41" s="26"/>
      <c r="I41" s="26"/>
      <c r="J41" s="26">
        <f>J42+J45+J46+J47</f>
        <v>0</v>
      </c>
      <c r="K41" s="26"/>
      <c r="L41" s="27"/>
    </row>
    <row r="42" spans="3:12" ht="24.75" customHeight="1">
      <c r="C42" s="6"/>
      <c r="D42" s="20" t="s">
        <v>12</v>
      </c>
      <c r="E42" s="16">
        <v>411</v>
      </c>
      <c r="F42" s="26">
        <f>I42+J42</f>
        <v>0</v>
      </c>
      <c r="G42" s="26"/>
      <c r="H42" s="26"/>
      <c r="I42" s="26"/>
      <c r="J42" s="26"/>
      <c r="K42" s="26"/>
      <c r="L42" s="27"/>
    </row>
    <row r="43" spans="3:12" ht="24.75" customHeight="1">
      <c r="C43" s="6"/>
      <c r="D43" s="20" t="s">
        <v>13</v>
      </c>
      <c r="E43" s="16">
        <v>421</v>
      </c>
      <c r="F43" s="26"/>
      <c r="G43" s="26"/>
      <c r="H43" s="26"/>
      <c r="I43" s="26"/>
      <c r="J43" s="26"/>
      <c r="K43" s="26"/>
      <c r="L43" s="27"/>
    </row>
    <row r="44" spans="3:12" ht="24.75" customHeight="1">
      <c r="C44" s="6"/>
      <c r="D44" s="20" t="s">
        <v>14</v>
      </c>
      <c r="E44" s="16">
        <v>431</v>
      </c>
      <c r="F44" s="26"/>
      <c r="G44" s="26"/>
      <c r="H44" s="26"/>
      <c r="I44" s="26"/>
      <c r="J44" s="26"/>
      <c r="K44" s="26"/>
      <c r="L44" s="27"/>
    </row>
    <row r="45" spans="3:12" ht="24.75" customHeight="1">
      <c r="C45" s="6"/>
      <c r="D45" s="20" t="s">
        <v>15</v>
      </c>
      <c r="E45" s="16">
        <v>441</v>
      </c>
      <c r="F45" s="26">
        <f>J45+I45</f>
        <v>0</v>
      </c>
      <c r="G45" s="26"/>
      <c r="H45" s="26"/>
      <c r="I45" s="26"/>
      <c r="J45" s="26"/>
      <c r="K45" s="26"/>
      <c r="L45" s="27"/>
    </row>
    <row r="46" spans="3:12" ht="24.75" customHeight="1">
      <c r="C46" s="6"/>
      <c r="D46" s="23" t="s">
        <v>16</v>
      </c>
      <c r="E46" s="16">
        <v>451</v>
      </c>
      <c r="F46" s="26">
        <f>J46</f>
        <v>0</v>
      </c>
      <c r="G46" s="26"/>
      <c r="H46" s="26"/>
      <c r="I46" s="26"/>
      <c r="J46" s="26"/>
      <c r="K46" s="26"/>
      <c r="L46" s="27"/>
    </row>
    <row r="47" spans="3:12" ht="24.75" customHeight="1">
      <c r="C47" s="6"/>
      <c r="D47" s="20" t="s">
        <v>17</v>
      </c>
      <c r="E47" s="16">
        <v>461</v>
      </c>
      <c r="F47" s="26">
        <f>J47</f>
        <v>0</v>
      </c>
      <c r="G47" s="26"/>
      <c r="H47" s="26"/>
      <c r="I47" s="26"/>
      <c r="J47" s="26"/>
      <c r="K47" s="26"/>
      <c r="L47" s="27"/>
    </row>
    <row r="48" spans="3:12" ht="24.75" customHeight="1">
      <c r="C48" s="6"/>
      <c r="D48" s="20" t="s">
        <v>18</v>
      </c>
      <c r="E48" s="16">
        <v>471</v>
      </c>
      <c r="F48" s="26"/>
      <c r="G48" s="26"/>
      <c r="H48" s="26"/>
      <c r="I48" s="26"/>
      <c r="J48" s="26"/>
      <c r="K48" s="26"/>
      <c r="L48" s="27"/>
    </row>
    <row r="49" spans="3:12" ht="24.75" customHeight="1">
      <c r="C49" s="6"/>
      <c r="D49" s="20" t="s">
        <v>22</v>
      </c>
      <c r="E49" s="16">
        <v>500</v>
      </c>
      <c r="F49" s="26"/>
      <c r="G49" s="26"/>
      <c r="H49" s="26"/>
      <c r="I49" s="26"/>
      <c r="J49" s="26"/>
      <c r="K49" s="26"/>
      <c r="L49" s="27"/>
    </row>
    <row r="50" spans="3:12" ht="24.75" customHeight="1">
      <c r="C50" s="6"/>
      <c r="D50" s="28" t="s">
        <v>23</v>
      </c>
      <c r="E50" s="29">
        <v>600</v>
      </c>
      <c r="F50" s="30">
        <f>SUM(F18:F24)+SUM(F26:F32)+SUM(F34:F40)+SUM(F42:F48)</f>
        <v>2639.834</v>
      </c>
      <c r="G50" s="30">
        <f aca="true" t="shared" si="0" ref="G50:L50">SUM(G18:G24)+SUM(G26:G32)+SUM(G34:G40)+SUM(G42:G48)</f>
        <v>208.89600000000002</v>
      </c>
      <c r="H50" s="30">
        <f t="shared" si="0"/>
        <v>0</v>
      </c>
      <c r="I50" s="30">
        <f t="shared" si="0"/>
        <v>1857.7220000000002</v>
      </c>
      <c r="J50" s="30">
        <f>J41+J33</f>
        <v>573.216</v>
      </c>
      <c r="K50" s="30">
        <f t="shared" si="0"/>
        <v>0</v>
      </c>
      <c r="L50" s="31">
        <f t="shared" si="0"/>
        <v>0</v>
      </c>
    </row>
    <row r="51" ht="30" customHeight="1"/>
    <row r="52" ht="30" customHeight="1"/>
    <row r="53" ht="30" customHeight="1"/>
  </sheetData>
  <sheetProtection/>
  <mergeCells count="6">
    <mergeCell ref="D11:K11"/>
    <mergeCell ref="D12:D15"/>
    <mergeCell ref="E12:E15"/>
    <mergeCell ref="F13:L13"/>
    <mergeCell ref="F14:F15"/>
    <mergeCell ref="G14:L14"/>
  </mergeCells>
  <dataValidations count="1">
    <dataValidation type="decimal" allowBlank="1" showErrorMessage="1" errorTitle="Ошибка" error="Допускается ввод только действительных чисел!" sqref="F17:L50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lenai</cp:lastModifiedBy>
  <cp:lastPrinted>2018-06-25T07:38:27Z</cp:lastPrinted>
  <dcterms:created xsi:type="dcterms:W3CDTF">1996-10-08T23:32:33Z</dcterms:created>
  <dcterms:modified xsi:type="dcterms:W3CDTF">2021-09-29T12:40:22Z</dcterms:modified>
  <cp:category/>
  <cp:version/>
  <cp:contentType/>
  <cp:contentStatus/>
</cp:coreProperties>
</file>